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sgari geçim indirimi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<sst xmlns="http://schemas.openxmlformats.org/spreadsheetml/2006/main" count="25" uniqueCount="23">
  <si>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Eşi çalışıyor mu?</t>
  </si>
  <si>
    <t>Çalışıyor</t>
  </si>
  <si>
    <t>Çalışmıyor</t>
  </si>
  <si>
    <t>Mükellefi kendisi için</t>
  </si>
  <si>
    <t>Mükellefin eşi için</t>
  </si>
  <si>
    <t>Mükellefin çocukları için</t>
  </si>
  <si>
    <t>Asgari geçim indirimine esas tutar :</t>
  </si>
  <si>
    <t>Asgari geçim indirimi oranı :</t>
  </si>
  <si>
    <t>Asgari geçim indiriminin yıllık tutarı :</t>
  </si>
  <si>
    <t>Aylık mahsup edilecek asgari geçim indirimi tutarı :</t>
  </si>
  <si>
    <t>Aylık brüt ücret :</t>
  </si>
  <si>
    <t>Aylık tevkifat matrahı :</t>
  </si>
  <si>
    <t>Aylık ücretten hesaplanan gelir vergisi :</t>
  </si>
  <si>
    <t>Aylık ödenecek gelir vergisi :</t>
  </si>
  <si>
    <t>Aylık diğer indirimler (sakatlık vs.) :</t>
  </si>
  <si>
    <t>Aylık diğer İndirimler düşüldükten sonra kalan tevkifat matrahı :</t>
  </si>
  <si>
    <t>daha ödeme yapılacaktır.</t>
  </si>
  <si>
    <t>Personelin adı :</t>
  </si>
  <si>
    <t>Gelir vergisi Matrahı (senelik)</t>
  </si>
  <si>
    <t>Çocuk sayısı :</t>
  </si>
  <si>
    <t>Aylık Asgari brüt ücret :</t>
  </si>
  <si>
    <t xml:space="preserve">       Ücretliye aylık net maaşına ilave olarak</t>
  </si>
  <si>
    <t>isim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</si>
</sst>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TL&quot;"/>
    <numFmt numFmtId="173" formatCode="[$-41F]dd\ mmmm\ yyyy\ dddd"/>
    <numFmt numFmtId="174" formatCode="0.0%"/>
  </numFmts>
  <fonts count="4">
    <font>
      <sz val="10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172" fontId="0" fillId="2" borderId="0" xfId="0" applyNumberFormat="1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172" fontId="0" fillId="2" borderId="0" xfId="0" applyNumberFormat="1" applyFill="1" applyBorder="1" applyAlignment="1">
      <alignment/>
    </xf>
    <xf numFmtId="0" fontId="0" fillId="2" borderId="5" xfId="0" applyFill="1" applyBorder="1" applyAlignment="1">
      <alignment/>
    </xf>
    <xf numFmtId="174" fontId="2" fillId="2" borderId="0" xfId="0" applyNumberFormat="1" applyFont="1" applyFill="1" applyBorder="1" applyAlignment="1">
      <alignment/>
    </xf>
    <xf numFmtId="174" fontId="0" fillId="2" borderId="0" xfId="0" applyNumberFormat="1" applyFill="1" applyBorder="1" applyAlignment="1">
      <alignment/>
    </xf>
    <xf numFmtId="9" fontId="0" fillId="2" borderId="0" xfId="0" applyNumberFormat="1" applyFill="1" applyBorder="1" applyAlignment="1">
      <alignment/>
    </xf>
    <xf numFmtId="172" fontId="2" fillId="2" borderId="0" xfId="0" applyNumberFormat="1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 applyProtection="1">
      <alignment horizontal="right"/>
      <protection locked="0"/>
    </xf>
    <xf numFmtId="172" fontId="0" fillId="2" borderId="0" xfId="0" applyNumberFormat="1" applyFill="1" applyAlignment="1" applyProtection="1">
      <alignment horizontal="right"/>
      <protection locked="0"/>
    </xf>
    <xf numFmtId="172" fontId="0" fillId="2" borderId="0" xfId="0" applyNumberForma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0"/>
  <sheetViews>
    <sheetView tabSelected="1" workbookViewId="0" topLeftCell="A1">
      <selection activeCell="D7" sqref="D7"/>
    </sheetView>
  </sheetViews>
  <sheetFormatPr defaultColWidth="9.140625" defaultRowHeight="12.75"/>
  <cols>
    <col min="1" max="1" width="1.1484375" style="1" customWidth="1"/>
    <col min="2" max="2" width="9.140625" style="1" customWidth="1"/>
    <col min="3" max="3" width="11.140625" style="1" customWidth="1"/>
    <col min="4" max="4" width="10.421875" style="1" customWidth="1"/>
    <col min="5" max="5" width="6.140625" style="1" customWidth="1"/>
    <col min="6" max="6" width="9.421875" style="1" bestFit="1" customWidth="1"/>
    <col min="7" max="7" width="11.7109375" style="1" bestFit="1" customWidth="1"/>
    <col min="8" max="8" width="10.7109375" style="1" bestFit="1" customWidth="1"/>
    <col min="9" max="9" width="1.1484375" style="1" customWidth="1"/>
    <col min="10" max="10" width="10.57421875" style="1" customWidth="1"/>
    <col min="11" max="16384" width="9.140625" style="1" customWidth="1"/>
  </cols>
  <sheetData>
    <row r="1" ht="6" customHeight="1"/>
    <row r="2" spans="2:4" ht="12.75">
      <c r="B2" s="1" t="s">
        <v>17</v>
      </c>
      <c r="D2" s="19" t="s">
        <v>22</v>
      </c>
    </row>
    <row r="3" spans="4:10" ht="6" customHeight="1">
      <c r="D3" s="18"/>
      <c r="J3" s="2" t="s">
        <v>1</v>
      </c>
    </row>
    <row r="4" spans="2:10" ht="12.75">
      <c r="B4" s="1" t="s">
        <v>20</v>
      </c>
      <c r="D4" s="20">
        <v>729</v>
      </c>
      <c r="J4" s="2" t="s">
        <v>2</v>
      </c>
    </row>
    <row r="5" ht="6" customHeight="1">
      <c r="D5" s="18"/>
    </row>
    <row r="6" spans="2:4" ht="12.75">
      <c r="B6" s="1" t="s">
        <v>0</v>
      </c>
      <c r="D6" s="19" t="s">
        <v>2</v>
      </c>
    </row>
    <row r="7" spans="2:4" ht="12.75">
      <c r="B7" s="1" t="s">
        <v>19</v>
      </c>
      <c r="D7" s="19">
        <v>1</v>
      </c>
    </row>
    <row r="8" ht="6" customHeight="1" thickBot="1"/>
    <row r="9" spans="1:9" ht="6" customHeight="1">
      <c r="A9" s="4"/>
      <c r="B9" s="5"/>
      <c r="C9" s="5"/>
      <c r="D9" s="5"/>
      <c r="E9" s="5"/>
      <c r="F9" s="5"/>
      <c r="G9" s="5"/>
      <c r="H9" s="5"/>
      <c r="I9" s="6"/>
    </row>
    <row r="10" spans="1:9" ht="12.75">
      <c r="A10" s="7"/>
      <c r="B10" s="8" t="s">
        <v>18</v>
      </c>
      <c r="C10" s="8"/>
      <c r="D10" s="8"/>
      <c r="E10" s="8"/>
      <c r="F10" s="8"/>
      <c r="G10" s="9">
        <f>+D4*12</f>
        <v>8748</v>
      </c>
      <c r="H10" s="8"/>
      <c r="I10" s="10"/>
    </row>
    <row r="11" spans="1:9" ht="6" customHeight="1">
      <c r="A11" s="7"/>
      <c r="B11" s="8"/>
      <c r="C11" s="8"/>
      <c r="D11" s="8"/>
      <c r="E11" s="8"/>
      <c r="F11" s="8"/>
      <c r="G11" s="9"/>
      <c r="H11" s="8"/>
      <c r="I11" s="10"/>
    </row>
    <row r="12" spans="1:9" ht="12.75">
      <c r="A12" s="7"/>
      <c r="B12" s="8" t="s">
        <v>7</v>
      </c>
      <c r="C12" s="8"/>
      <c r="D12" s="8"/>
      <c r="E12" s="8"/>
      <c r="F12" s="8"/>
      <c r="G12" s="11">
        <f>+E13+E14+E15</f>
        <v>0.6749999999999999</v>
      </c>
      <c r="H12" s="8"/>
      <c r="I12" s="10"/>
    </row>
    <row r="13" spans="1:9" ht="12.75">
      <c r="A13" s="7"/>
      <c r="B13" s="8" t="s">
        <v>3</v>
      </c>
      <c r="C13" s="8"/>
      <c r="D13" s="8"/>
      <c r="E13" s="12">
        <v>0.5</v>
      </c>
      <c r="F13" s="8"/>
      <c r="G13" s="8"/>
      <c r="H13" s="8"/>
      <c r="I13" s="10"/>
    </row>
    <row r="14" spans="1:9" ht="12.75">
      <c r="A14" s="7"/>
      <c r="B14" s="8" t="s">
        <v>4</v>
      </c>
      <c r="C14" s="8"/>
      <c r="D14" s="8"/>
      <c r="E14" s="12">
        <f>+IF(D6="Çalışıyor",0,0.1)</f>
        <v>0.1</v>
      </c>
      <c r="F14" s="8"/>
      <c r="G14" s="8"/>
      <c r="H14" s="8"/>
      <c r="I14" s="10"/>
    </row>
    <row r="15" spans="1:9" ht="12.75">
      <c r="A15" s="7"/>
      <c r="B15" s="8" t="s">
        <v>5</v>
      </c>
      <c r="C15" s="8"/>
      <c r="D15" s="8"/>
      <c r="E15" s="12">
        <f>IF(D7&lt;3,D7*0.075,((D7-2)*0.05)+0.15)</f>
        <v>0.075</v>
      </c>
      <c r="F15" s="8"/>
      <c r="G15" s="8"/>
      <c r="H15" s="8"/>
      <c r="I15" s="10"/>
    </row>
    <row r="16" spans="1:9" ht="6.75" customHeight="1">
      <c r="A16" s="7"/>
      <c r="B16" s="8"/>
      <c r="C16" s="8"/>
      <c r="D16" s="8"/>
      <c r="E16" s="13"/>
      <c r="F16" s="8"/>
      <c r="G16" s="8"/>
      <c r="H16" s="8"/>
      <c r="I16" s="10"/>
    </row>
    <row r="17" spans="1:9" ht="12.75">
      <c r="A17" s="7"/>
      <c r="B17" s="8" t="s">
        <v>6</v>
      </c>
      <c r="C17" s="8"/>
      <c r="D17" s="8"/>
      <c r="E17" s="13"/>
      <c r="F17" s="8"/>
      <c r="G17" s="8"/>
      <c r="H17" s="9">
        <f>+G10*G12</f>
        <v>5904.9</v>
      </c>
      <c r="I17" s="10"/>
    </row>
    <row r="18" spans="1:9" ht="12.75">
      <c r="A18" s="7"/>
      <c r="B18" s="8" t="s">
        <v>8</v>
      </c>
      <c r="C18" s="8"/>
      <c r="D18" s="8"/>
      <c r="E18" s="8"/>
      <c r="F18" s="8"/>
      <c r="G18" s="8"/>
      <c r="H18" s="9">
        <f>+H17*0.15</f>
        <v>885.7349999999999</v>
      </c>
      <c r="I18" s="10"/>
    </row>
    <row r="19" spans="1:9" ht="12.75">
      <c r="A19" s="7"/>
      <c r="B19" s="8" t="s">
        <v>9</v>
      </c>
      <c r="C19" s="8"/>
      <c r="D19" s="8"/>
      <c r="E19" s="8"/>
      <c r="F19" s="8"/>
      <c r="G19" s="8"/>
      <c r="H19" s="9">
        <f>+H18/12</f>
        <v>73.81124999999999</v>
      </c>
      <c r="I19" s="10"/>
    </row>
    <row r="20" spans="1:9" ht="6" customHeight="1">
      <c r="A20" s="7"/>
      <c r="B20" s="8"/>
      <c r="C20" s="8"/>
      <c r="D20" s="8"/>
      <c r="E20" s="8"/>
      <c r="F20" s="8"/>
      <c r="G20" s="8"/>
      <c r="H20" s="8"/>
      <c r="I20" s="10"/>
    </row>
    <row r="21" spans="1:9" ht="12.75">
      <c r="A21" s="7"/>
      <c r="B21" s="8" t="s">
        <v>10</v>
      </c>
      <c r="C21" s="8"/>
      <c r="D21" s="8"/>
      <c r="E21" s="8"/>
      <c r="F21" s="8"/>
      <c r="G21" s="8"/>
      <c r="H21" s="9">
        <f>+D4</f>
        <v>729</v>
      </c>
      <c r="I21" s="10"/>
    </row>
    <row r="22" spans="1:9" ht="12.75">
      <c r="A22" s="7"/>
      <c r="B22" s="8" t="s">
        <v>11</v>
      </c>
      <c r="C22" s="8"/>
      <c r="D22" s="8"/>
      <c r="E22" s="8"/>
      <c r="F22" s="8"/>
      <c r="G22" s="8"/>
      <c r="H22" s="9">
        <f>+H21*0.85</f>
        <v>619.65</v>
      </c>
      <c r="I22" s="10"/>
    </row>
    <row r="23" spans="1:9" ht="12.75">
      <c r="A23" s="7"/>
      <c r="B23" s="8" t="s">
        <v>14</v>
      </c>
      <c r="C23" s="8"/>
      <c r="D23" s="8"/>
      <c r="E23" s="8"/>
      <c r="F23" s="8"/>
      <c r="G23" s="8"/>
      <c r="H23" s="21">
        <v>0</v>
      </c>
      <c r="I23" s="10"/>
    </row>
    <row r="24" spans="1:9" ht="12.75">
      <c r="A24" s="7"/>
      <c r="B24" s="8" t="s">
        <v>15</v>
      </c>
      <c r="C24" s="8"/>
      <c r="D24" s="8"/>
      <c r="E24" s="8"/>
      <c r="F24" s="8"/>
      <c r="G24" s="8"/>
      <c r="H24" s="9">
        <f>+H22-H23</f>
        <v>619.65</v>
      </c>
      <c r="I24" s="10"/>
    </row>
    <row r="25" spans="1:11" ht="12.75">
      <c r="A25" s="7"/>
      <c r="B25" s="8" t="s">
        <v>12</v>
      </c>
      <c r="C25" s="8"/>
      <c r="D25" s="8"/>
      <c r="E25" s="8"/>
      <c r="F25" s="8"/>
      <c r="G25" s="8"/>
      <c r="H25" s="9">
        <f>+H24*0.15</f>
        <v>92.94749999999999</v>
      </c>
      <c r="I25" s="10"/>
      <c r="K25" s="3"/>
    </row>
    <row r="26" spans="1:9" ht="12.75">
      <c r="A26" s="7"/>
      <c r="B26" s="8" t="s">
        <v>9</v>
      </c>
      <c r="C26" s="8"/>
      <c r="D26" s="8"/>
      <c r="E26" s="8"/>
      <c r="F26" s="8"/>
      <c r="G26" s="8"/>
      <c r="H26" s="9">
        <f>+H19</f>
        <v>73.81124999999999</v>
      </c>
      <c r="I26" s="10"/>
    </row>
    <row r="27" spans="1:9" ht="12.75">
      <c r="A27" s="7"/>
      <c r="B27" s="8" t="s">
        <v>13</v>
      </c>
      <c r="C27" s="8"/>
      <c r="D27" s="8"/>
      <c r="E27" s="8"/>
      <c r="F27" s="8"/>
      <c r="G27" s="8"/>
      <c r="H27" s="9">
        <f>IF(H25-H26&lt;0,0,H25-H26)</f>
        <v>19.136250000000004</v>
      </c>
      <c r="I27" s="10"/>
    </row>
    <row r="28" spans="1:9" ht="12.75">
      <c r="A28" s="7"/>
      <c r="B28" s="8"/>
      <c r="C28" s="8"/>
      <c r="D28" s="8"/>
      <c r="E28" s="8"/>
      <c r="F28" s="8"/>
      <c r="G28" s="8"/>
      <c r="H28" s="8"/>
      <c r="I28" s="10"/>
    </row>
    <row r="29" spans="1:9" ht="12.75">
      <c r="A29" s="7"/>
      <c r="B29" s="8" t="s">
        <v>21</v>
      </c>
      <c r="C29" s="8"/>
      <c r="D29" s="8"/>
      <c r="E29" s="8"/>
      <c r="F29" s="14">
        <f>(H27-H25)*-1</f>
        <v>73.81124999999999</v>
      </c>
      <c r="G29" s="8" t="s">
        <v>16</v>
      </c>
      <c r="H29" s="8"/>
      <c r="I29" s="10"/>
    </row>
    <row r="30" spans="1:9" ht="6" customHeight="1" thickBot="1">
      <c r="A30" s="15"/>
      <c r="B30" s="16"/>
      <c r="C30" s="16"/>
      <c r="D30" s="16"/>
      <c r="E30" s="16"/>
      <c r="F30" s="16"/>
      <c r="G30" s="16"/>
      <c r="H30" s="16"/>
      <c r="I30" s="17"/>
    </row>
  </sheetData>
  <sheetProtection sheet="1" objects="1" scenarios="1" selectLockedCells="1"/>
  <protectedRanges>
    <protectedRange password="DDB1" sqref="A9:I30" name="Hesaplama"/>
  </protectedRanges>
  <dataValidations count="1">
    <dataValidation type="list" allowBlank="1" showInputMessage="1" showErrorMessage="1" sqref="D6">
      <formula1>$J$3:$J$4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Fatih</cp:lastModifiedBy>
  <cp:lastPrinted>2008-02-22T14:15:56Z</cp:lastPrinted>
  <dcterms:created xsi:type="dcterms:W3CDTF">1996-10-14T23:33:28Z</dcterms:created>
  <dcterms:modified xsi:type="dcterms:W3CDTF">2010-04-19T07:46:16Z</dcterms:modified>
  <cp:category/>
  <cp:version/>
  <cp:contentType/>
  <cp:contentStatus/>
</cp:coreProperties>
</file>